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76" yWindow="750" windowWidth="19035" windowHeight="12270" activeTab="0"/>
  </bookViews>
  <sheets>
    <sheet name="Calculator" sheetId="1" r:id="rId1"/>
    <sheet name="Samples" sheetId="2" r:id="rId2"/>
  </sheets>
  <definedNames>
    <definedName name="OLE_LINK1" localSheetId="0">'Calculator'!$E$24</definedName>
  </definedNames>
  <calcPr fullCalcOnLoad="1"/>
</workbook>
</file>

<file path=xl/sharedStrings.xml><?xml version="1.0" encoding="utf-8"?>
<sst xmlns="http://schemas.openxmlformats.org/spreadsheetml/2006/main" count="73" uniqueCount="44">
  <si>
    <t>Manufacturer</t>
  </si>
  <si>
    <t>Bergey</t>
  </si>
  <si>
    <t>Sunforce</t>
  </si>
  <si>
    <t>Model</t>
  </si>
  <si>
    <t>XL10</t>
  </si>
  <si>
    <t>2KW Homesure</t>
  </si>
  <si>
    <t>XL1</t>
  </si>
  <si>
    <t>kw</t>
  </si>
  <si>
    <t>hr/yr</t>
  </si>
  <si>
    <t>capacity</t>
  </si>
  <si>
    <t>kwh generated</t>
  </si>
  <si>
    <t>Federal incentive rate</t>
  </si>
  <si>
    <t>Federal incentive</t>
  </si>
  <si>
    <t>WA incentive rate</t>
  </si>
  <si>
    <t>WA annual incentive</t>
  </si>
  <si>
    <t>Years state incentive</t>
  </si>
  <si>
    <t>Total WA incentive</t>
  </si>
  <si>
    <t>KPUD use</t>
  </si>
  <si>
    <t>KPUD rate</t>
  </si>
  <si>
    <t>KPUD incentive</t>
  </si>
  <si>
    <t>total KPUD incentive</t>
  </si>
  <si>
    <t>Total BENEFIT</t>
  </si>
  <si>
    <t>Turbine System COST</t>
  </si>
  <si>
    <t>test</t>
  </si>
  <si>
    <t>test1</t>
  </si>
  <si>
    <t>test3</t>
  </si>
  <si>
    <t>test2</t>
  </si>
  <si>
    <t>Notes</t>
  </si>
  <si>
    <t>Cost per kw</t>
  </si>
  <si>
    <t>Additional Notes</t>
  </si>
  <si>
    <t>1. Assumed capacity is 25%; appropriate value should be used for installation location and tower height being considered</t>
  </si>
  <si>
    <t>2. Federal tax credit expires 12/31/2016</t>
  </si>
  <si>
    <t>3. Washington state incentive ends 6/30/2020</t>
  </si>
  <si>
    <t>4. Assumed date for wind generation to grid is 1/1/2011; appropriate value should be used if different date is used.</t>
  </si>
  <si>
    <t>Initial grid supply date</t>
  </si>
  <si>
    <t>Years state incentive through</t>
  </si>
  <si>
    <t>Federal incentive rate through</t>
  </si>
  <si>
    <t xml:space="preserve">Annual electrical consumption </t>
  </si>
  <si>
    <t>kwh</t>
  </si>
  <si>
    <t>Instructions</t>
  </si>
  <si>
    <t>2. Calculator will determine the remainder of the information noted.</t>
  </si>
  <si>
    <t>3. To adapt this calculator to other utilities or states, you need to change items 12-14, 17-18, as appropriate.</t>
  </si>
  <si>
    <t xml:space="preserve">1. Input Manufacturer, Model, System COST, Annual electrical consumption, initial grid supply date, turbine kw rating, </t>
  </si>
  <si>
    <t xml:space="preserve">    and capacity factor for the wind turbine, location, wind conditions, tower height.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</si>
</sst>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"/>
    <numFmt numFmtId="166" formatCode="[$-409]dddd\,\ mmmm\ dd\,\ yyyy"/>
    <numFmt numFmtId="167" formatCode="0_);\(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9" fontId="1" fillId="0" borderId="0" xfId="21" applyFont="1" applyAlignment="1">
      <alignment/>
    </xf>
    <xf numFmtId="164" fontId="1" fillId="0" borderId="0" xfId="17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right"/>
    </xf>
    <xf numFmtId="44" fontId="0" fillId="2" borderId="1" xfId="17" applyFont="1" applyFill="1" applyBorder="1" applyAlignment="1">
      <alignment/>
    </xf>
    <xf numFmtId="44" fontId="0" fillId="3" borderId="0" xfId="17" applyFont="1" applyFill="1" applyBorder="1" applyAlignment="1">
      <alignment/>
    </xf>
    <xf numFmtId="167" fontId="0" fillId="2" borderId="1" xfId="17" applyNumberFormat="1" applyFont="1" applyFill="1" applyBorder="1" applyAlignment="1">
      <alignment/>
    </xf>
    <xf numFmtId="14" fontId="0" fillId="2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4" fontId="0" fillId="3" borderId="0" xfId="0" applyNumberFormat="1" applyFont="1" applyFill="1" applyBorder="1" applyAlignment="1">
      <alignment horizontal="center"/>
    </xf>
    <xf numFmtId="9" fontId="0" fillId="3" borderId="0" xfId="21" applyFont="1" applyFill="1" applyBorder="1" applyAlignment="1">
      <alignment/>
    </xf>
    <xf numFmtId="39" fontId="0" fillId="3" borderId="0" xfId="0" applyNumberFormat="1" applyFont="1" applyFill="1" applyBorder="1" applyAlignment="1">
      <alignment/>
    </xf>
    <xf numFmtId="164" fontId="0" fillId="3" borderId="0" xfId="17" applyNumberFormat="1" applyFont="1" applyFill="1" applyBorder="1" applyAlignment="1">
      <alignment/>
    </xf>
    <xf numFmtId="44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tabSelected="1" workbookViewId="0" topLeftCell="A1">
      <selection activeCell="A1" sqref="A1:IV16384"/>
    </sheetView>
  </sheetViews>
  <sheetFormatPr defaultColWidth="9.140625" defaultRowHeight="12.75"/>
  <cols>
    <col min="3" max="3" width="39.28125" style="0" customWidth="1"/>
    <col min="4" max="4" width="22.28125" style="9" customWidth="1"/>
    <col min="5" max="5" width="19.140625" style="0" customWidth="1"/>
    <col min="6" max="6" width="21.421875" style="0" customWidth="1"/>
  </cols>
  <sheetData>
    <row r="1" ht="13.5" thickBot="1"/>
    <row r="2" spans="2:6" ht="12.75">
      <c r="B2" s="17"/>
      <c r="C2" s="18"/>
      <c r="D2" s="19"/>
      <c r="E2" s="18"/>
      <c r="F2" s="20"/>
    </row>
    <row r="3" spans="2:6" ht="12.75">
      <c r="B3" s="21"/>
      <c r="C3" s="22"/>
      <c r="D3" s="23"/>
      <c r="E3" s="22"/>
      <c r="F3" s="24"/>
    </row>
    <row r="4" spans="2:6" ht="12.75">
      <c r="B4" s="21">
        <v>1</v>
      </c>
      <c r="C4" s="22" t="s">
        <v>0</v>
      </c>
      <c r="D4" s="23"/>
      <c r="E4" s="10" t="s">
        <v>1</v>
      </c>
      <c r="F4" s="24"/>
    </row>
    <row r="5" spans="2:6" ht="12.75">
      <c r="B5" s="21">
        <v>2</v>
      </c>
      <c r="C5" s="22" t="s">
        <v>3</v>
      </c>
      <c r="D5" s="23"/>
      <c r="E5" s="10" t="s">
        <v>4</v>
      </c>
      <c r="F5" s="24"/>
    </row>
    <row r="6" spans="2:6" ht="12.75">
      <c r="B6" s="21">
        <v>3</v>
      </c>
      <c r="C6" s="22" t="s">
        <v>22</v>
      </c>
      <c r="D6" s="23"/>
      <c r="E6" s="11">
        <v>59530</v>
      </c>
      <c r="F6" s="24"/>
    </row>
    <row r="7" spans="2:6" ht="12.75">
      <c r="B7" s="21"/>
      <c r="C7" s="22"/>
      <c r="D7" s="23"/>
      <c r="E7" s="12"/>
      <c r="F7" s="24"/>
    </row>
    <row r="8" spans="2:6" ht="12.75">
      <c r="B8" s="21">
        <v>4</v>
      </c>
      <c r="C8" s="22" t="s">
        <v>37</v>
      </c>
      <c r="D8" s="23" t="s">
        <v>38</v>
      </c>
      <c r="E8" s="13">
        <v>9400</v>
      </c>
      <c r="F8" s="24"/>
    </row>
    <row r="9" spans="2:6" ht="12.75">
      <c r="B9" s="21"/>
      <c r="C9" s="22"/>
      <c r="D9" s="23"/>
      <c r="E9" s="12"/>
      <c r="F9" s="24"/>
    </row>
    <row r="10" spans="2:6" ht="12.75">
      <c r="B10" s="21">
        <v>5</v>
      </c>
      <c r="C10" s="22" t="s">
        <v>34</v>
      </c>
      <c r="D10" s="23"/>
      <c r="E10" s="14">
        <v>40725</v>
      </c>
      <c r="F10" s="24"/>
    </row>
    <row r="11" spans="2:6" ht="12.75">
      <c r="B11" s="21"/>
      <c r="C11" s="22"/>
      <c r="D11" s="23"/>
      <c r="E11" s="22"/>
      <c r="F11" s="24"/>
    </row>
    <row r="12" spans="2:6" ht="12.75">
      <c r="B12" s="21">
        <v>6</v>
      </c>
      <c r="C12" s="22" t="s">
        <v>7</v>
      </c>
      <c r="D12" s="23"/>
      <c r="E12" s="15">
        <v>1</v>
      </c>
      <c r="F12" s="24"/>
    </row>
    <row r="13" spans="2:6" ht="12.75">
      <c r="B13" s="21">
        <v>7</v>
      </c>
      <c r="C13" s="22" t="s">
        <v>8</v>
      </c>
      <c r="D13" s="23"/>
      <c r="E13" s="22">
        <v>8760</v>
      </c>
      <c r="F13" s="24"/>
    </row>
    <row r="14" spans="2:6" ht="12.75">
      <c r="B14" s="21">
        <v>8</v>
      </c>
      <c r="C14" s="22" t="s">
        <v>9</v>
      </c>
      <c r="D14" s="23"/>
      <c r="E14" s="16">
        <v>0.25</v>
      </c>
      <c r="F14" s="24"/>
    </row>
    <row r="15" spans="2:6" ht="12.75">
      <c r="B15" s="21">
        <v>9</v>
      </c>
      <c r="C15" s="22" t="s">
        <v>10</v>
      </c>
      <c r="D15" s="23"/>
      <c r="E15" s="22">
        <f>E12*E13*E14</f>
        <v>2190</v>
      </c>
      <c r="F15" s="24"/>
    </row>
    <row r="16" spans="2:6" ht="12.75">
      <c r="B16" s="21"/>
      <c r="C16" s="22"/>
      <c r="D16" s="23"/>
      <c r="E16" s="22"/>
      <c r="F16" s="24"/>
    </row>
    <row r="17" spans="2:6" ht="12.75">
      <c r="B17" s="21">
        <v>10</v>
      </c>
      <c r="C17" s="22" t="s">
        <v>36</v>
      </c>
      <c r="D17" s="25">
        <v>42735</v>
      </c>
      <c r="E17" s="26">
        <v>0.3</v>
      </c>
      <c r="F17" s="24"/>
    </row>
    <row r="18" spans="2:6" ht="12.75">
      <c r="B18" s="21">
        <v>11</v>
      </c>
      <c r="C18" s="22" t="s">
        <v>12</v>
      </c>
      <c r="D18" s="23"/>
      <c r="E18" s="12">
        <f>E17*E6</f>
        <v>17859</v>
      </c>
      <c r="F18" s="24"/>
    </row>
    <row r="19" spans="2:6" ht="12.75">
      <c r="B19" s="21">
        <v>12</v>
      </c>
      <c r="C19" s="22" t="s">
        <v>13</v>
      </c>
      <c r="D19" s="23"/>
      <c r="E19" s="12">
        <v>0.12</v>
      </c>
      <c r="F19" s="24"/>
    </row>
    <row r="20" spans="2:6" ht="12.75">
      <c r="B20" s="21">
        <v>13</v>
      </c>
      <c r="C20" s="22" t="s">
        <v>14</v>
      </c>
      <c r="D20" s="23"/>
      <c r="E20" s="12">
        <f>E19*E15</f>
        <v>262.8</v>
      </c>
      <c r="F20" s="24"/>
    </row>
    <row r="21" spans="2:6" ht="12.75">
      <c r="B21" s="21">
        <v>14</v>
      </c>
      <c r="C21" s="22" t="s">
        <v>35</v>
      </c>
      <c r="D21" s="25">
        <v>44012</v>
      </c>
      <c r="E21" s="27">
        <f>(D21-E10)/365</f>
        <v>9.005479452054795</v>
      </c>
      <c r="F21" s="24"/>
    </row>
    <row r="22" spans="2:6" ht="12.75">
      <c r="B22" s="21">
        <v>15</v>
      </c>
      <c r="C22" s="22" t="s">
        <v>16</v>
      </c>
      <c r="D22" s="23"/>
      <c r="E22" s="12">
        <f>E20*E21</f>
        <v>2366.6400000000003</v>
      </c>
      <c r="F22" s="24"/>
    </row>
    <row r="23" spans="2:6" ht="12.75">
      <c r="B23" s="21">
        <v>16</v>
      </c>
      <c r="C23" s="22" t="s">
        <v>17</v>
      </c>
      <c r="D23" s="23"/>
      <c r="E23" s="22">
        <f>IF(E15&lt;E8,E15,E8)</f>
        <v>2190</v>
      </c>
      <c r="F23" s="24"/>
    </row>
    <row r="24" spans="2:6" ht="12.75">
      <c r="B24" s="21">
        <v>17</v>
      </c>
      <c r="C24" s="22" t="s">
        <v>18</v>
      </c>
      <c r="D24" s="23"/>
      <c r="E24" s="28">
        <v>0.0665</v>
      </c>
      <c r="F24" s="24"/>
    </row>
    <row r="25" spans="2:6" ht="12.75">
      <c r="B25" s="21">
        <v>18</v>
      </c>
      <c r="C25" s="22" t="s">
        <v>19</v>
      </c>
      <c r="D25" s="23"/>
      <c r="E25" s="12">
        <f>E23*E24</f>
        <v>145.63500000000002</v>
      </c>
      <c r="F25" s="24"/>
    </row>
    <row r="26" spans="2:6" ht="12.75">
      <c r="B26" s="21">
        <v>19</v>
      </c>
      <c r="C26" s="22" t="s">
        <v>20</v>
      </c>
      <c r="D26" s="23"/>
      <c r="E26" s="12">
        <f>E21*E25</f>
        <v>1311.5130000000001</v>
      </c>
      <c r="F26" s="24"/>
    </row>
    <row r="27" spans="2:6" ht="12.75">
      <c r="B27" s="21">
        <v>20</v>
      </c>
      <c r="C27" s="22" t="s">
        <v>21</v>
      </c>
      <c r="D27" s="23"/>
      <c r="E27" s="12">
        <f>E18+E22+E26</f>
        <v>21537.153</v>
      </c>
      <c r="F27" s="24"/>
    </row>
    <row r="28" spans="2:6" ht="12.75">
      <c r="B28" s="21"/>
      <c r="C28" s="22"/>
      <c r="D28" s="23"/>
      <c r="E28" s="22"/>
      <c r="F28" s="24"/>
    </row>
    <row r="29" spans="2:6" ht="12.75">
      <c r="B29" s="21">
        <v>21</v>
      </c>
      <c r="C29" s="22" t="s">
        <v>28</v>
      </c>
      <c r="D29" s="23"/>
      <c r="E29" s="29">
        <f>E6/E12</f>
        <v>59530</v>
      </c>
      <c r="F29" s="24"/>
    </row>
    <row r="30" spans="2:6" ht="12.75">
      <c r="B30" s="21"/>
      <c r="C30" s="22"/>
      <c r="D30" s="23"/>
      <c r="E30" s="22"/>
      <c r="F30" s="24"/>
    </row>
    <row r="31" spans="2:6" ht="12.75">
      <c r="B31" s="21"/>
      <c r="C31" s="30"/>
      <c r="D31" s="31"/>
      <c r="E31" s="32"/>
      <c r="F31" s="24"/>
    </row>
    <row r="32" spans="2:6" ht="12.75">
      <c r="B32" s="21"/>
      <c r="C32" s="33" t="s">
        <v>27</v>
      </c>
      <c r="D32" s="31"/>
      <c r="E32" s="32"/>
      <c r="F32" s="24"/>
    </row>
    <row r="33" spans="2:6" ht="12.75">
      <c r="B33" s="21"/>
      <c r="C33" s="30" t="s">
        <v>30</v>
      </c>
      <c r="D33" s="31"/>
      <c r="E33" s="32"/>
      <c r="F33" s="24"/>
    </row>
    <row r="34" spans="2:6" ht="12.75">
      <c r="B34" s="21"/>
      <c r="C34" s="30" t="s">
        <v>31</v>
      </c>
      <c r="D34" s="31"/>
      <c r="E34" s="32"/>
      <c r="F34" s="24"/>
    </row>
    <row r="35" spans="2:6" ht="12.75">
      <c r="B35" s="21"/>
      <c r="C35" s="30" t="s">
        <v>32</v>
      </c>
      <c r="D35" s="31"/>
      <c r="E35" s="32"/>
      <c r="F35" s="24"/>
    </row>
    <row r="36" spans="2:6" ht="12.75">
      <c r="B36" s="21"/>
      <c r="C36" s="30" t="s">
        <v>33</v>
      </c>
      <c r="D36" s="31"/>
      <c r="E36" s="32"/>
      <c r="F36" s="24"/>
    </row>
    <row r="37" spans="2:6" ht="12.75">
      <c r="B37" s="21"/>
      <c r="C37" s="30"/>
      <c r="D37" s="31"/>
      <c r="E37" s="32"/>
      <c r="F37" s="24"/>
    </row>
    <row r="38" spans="2:6" ht="12.75">
      <c r="B38" s="21"/>
      <c r="C38" s="34" t="s">
        <v>39</v>
      </c>
      <c r="D38" s="31"/>
      <c r="E38" s="30"/>
      <c r="F38" s="24"/>
    </row>
    <row r="39" spans="2:6" ht="12.75">
      <c r="B39" s="21"/>
      <c r="C39" s="30" t="s">
        <v>42</v>
      </c>
      <c r="D39" s="31"/>
      <c r="E39" s="30"/>
      <c r="F39" s="24"/>
    </row>
    <row r="40" spans="2:6" ht="12.75">
      <c r="B40" s="21"/>
      <c r="C40" s="30" t="s">
        <v>43</v>
      </c>
      <c r="D40" s="31"/>
      <c r="E40" s="30"/>
      <c r="F40" s="24"/>
    </row>
    <row r="41" spans="2:6" ht="12.75">
      <c r="B41" s="21"/>
      <c r="C41" s="30" t="s">
        <v>40</v>
      </c>
      <c r="D41" s="31"/>
      <c r="E41" s="30"/>
      <c r="F41" s="24"/>
    </row>
    <row r="42" spans="2:6" ht="13.5" thickBot="1">
      <c r="B42" s="35"/>
      <c r="C42" s="36" t="s">
        <v>41</v>
      </c>
      <c r="D42" s="37"/>
      <c r="E42" s="36"/>
      <c r="F42" s="38"/>
    </row>
    <row r="43" spans="2:6" ht="12.75">
      <c r="B43" s="7"/>
      <c r="C43" s="7"/>
      <c r="D43" s="8"/>
      <c r="E43" s="7"/>
      <c r="F43" s="7"/>
    </row>
    <row r="44" spans="2:6" ht="12.75">
      <c r="B44" s="7"/>
      <c r="C44" s="7"/>
      <c r="D44" s="8"/>
      <c r="E44" s="7"/>
      <c r="F44" s="7"/>
    </row>
    <row r="45" spans="2:6" ht="12.75">
      <c r="B45" s="7"/>
      <c r="C45" s="7"/>
      <c r="D45" s="8"/>
      <c r="E45" s="7"/>
      <c r="F45" s="7"/>
    </row>
    <row r="46" spans="2:6" ht="12.75">
      <c r="B46" s="7"/>
      <c r="C46" s="7"/>
      <c r="D46" s="8"/>
      <c r="E46" s="7"/>
      <c r="F46" s="7"/>
    </row>
    <row r="47" spans="2:6" ht="12.75">
      <c r="B47" s="7"/>
      <c r="C47" s="7"/>
      <c r="D47" s="8"/>
      <c r="E47" s="7"/>
      <c r="F47" s="7"/>
    </row>
    <row r="48" spans="2:6" ht="12.75">
      <c r="B48" s="7"/>
      <c r="C48" s="7"/>
      <c r="D48" s="8"/>
      <c r="E48" s="7"/>
      <c r="F48" s="7"/>
    </row>
    <row r="49" spans="2:6" ht="12.75">
      <c r="B49" s="7"/>
      <c r="C49" s="7"/>
      <c r="D49" s="8"/>
      <c r="E49" s="7"/>
      <c r="F49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31" sqref="A1:I31"/>
    </sheetView>
  </sheetViews>
  <sheetFormatPr defaultColWidth="9.140625" defaultRowHeight="12.75"/>
  <cols>
    <col min="1" max="1" width="18.8515625" style="0" bestFit="1" customWidth="1"/>
    <col min="2" max="2" width="9.8515625" style="1" bestFit="1" customWidth="1"/>
    <col min="3" max="3" width="11.7109375" style="1" bestFit="1" customWidth="1"/>
    <col min="4" max="4" width="9.00390625" style="1" bestFit="1" customWidth="1"/>
    <col min="5" max="7" width="9.8515625" style="1" bestFit="1" customWidth="1"/>
    <col min="8" max="8" width="9.00390625" style="1" bestFit="1" customWidth="1"/>
    <col min="9" max="9" width="9.8515625" style="1" bestFit="1" customWidth="1"/>
  </cols>
  <sheetData>
    <row r="1" spans="1:9" ht="12.75">
      <c r="A1" t="s">
        <v>0</v>
      </c>
      <c r="B1" s="1" t="s">
        <v>1</v>
      </c>
      <c r="C1" s="1" t="s">
        <v>1</v>
      </c>
      <c r="D1" s="1" t="s">
        <v>2</v>
      </c>
      <c r="E1" s="1" t="s">
        <v>1</v>
      </c>
      <c r="F1" s="1" t="s">
        <v>23</v>
      </c>
      <c r="G1" s="1" t="s">
        <v>24</v>
      </c>
      <c r="H1" s="1" t="s">
        <v>26</v>
      </c>
      <c r="I1" s="1" t="s">
        <v>25</v>
      </c>
    </row>
    <row r="2" spans="1:9" ht="12.75">
      <c r="A2" t="s">
        <v>3</v>
      </c>
      <c r="B2" s="1" t="s">
        <v>4</v>
      </c>
      <c r="C2" s="1" t="s">
        <v>5</v>
      </c>
      <c r="D2" s="1">
        <v>45455</v>
      </c>
      <c r="E2" s="1" t="s">
        <v>6</v>
      </c>
      <c r="F2" s="1" t="s">
        <v>23</v>
      </c>
      <c r="G2" s="1" t="s">
        <v>24</v>
      </c>
      <c r="H2" s="1" t="s">
        <v>26</v>
      </c>
      <c r="I2" s="1" t="s">
        <v>25</v>
      </c>
    </row>
    <row r="3" spans="1:9" ht="12.75">
      <c r="A3" t="s">
        <v>22</v>
      </c>
      <c r="B3" s="2">
        <v>59530</v>
      </c>
      <c r="C3" s="2">
        <v>20008</v>
      </c>
      <c r="D3" s="2">
        <v>6719</v>
      </c>
      <c r="E3" s="2">
        <v>14020</v>
      </c>
      <c r="F3" s="2">
        <v>16629</v>
      </c>
      <c r="G3" s="2">
        <v>22171</v>
      </c>
      <c r="H3" s="2">
        <v>5542</v>
      </c>
      <c r="I3" s="2">
        <v>44149</v>
      </c>
    </row>
    <row r="5" spans="1:9" ht="12.75">
      <c r="A5" t="s">
        <v>7</v>
      </c>
      <c r="B5" s="1">
        <v>10</v>
      </c>
      <c r="C5" s="1">
        <v>2</v>
      </c>
      <c r="D5" s="1">
        <v>1.2</v>
      </c>
      <c r="E5" s="1">
        <v>2</v>
      </c>
      <c r="F5" s="1">
        <v>3</v>
      </c>
      <c r="G5" s="1">
        <v>4</v>
      </c>
      <c r="H5" s="1">
        <v>1</v>
      </c>
      <c r="I5" s="1">
        <v>10</v>
      </c>
    </row>
    <row r="6" spans="1:9" ht="12.75">
      <c r="A6" t="s">
        <v>8</v>
      </c>
      <c r="B6" s="1">
        <v>8760</v>
      </c>
      <c r="C6" s="1">
        <v>8760</v>
      </c>
      <c r="D6" s="1">
        <v>8760</v>
      </c>
      <c r="E6" s="1">
        <v>8760</v>
      </c>
      <c r="F6" s="1">
        <v>8760</v>
      </c>
      <c r="G6" s="1">
        <v>8760</v>
      </c>
      <c r="H6" s="1">
        <v>8760</v>
      </c>
      <c r="I6" s="1">
        <v>8760</v>
      </c>
    </row>
    <row r="7" spans="1:9" ht="12.75">
      <c r="A7" t="s">
        <v>9</v>
      </c>
      <c r="B7" s="1">
        <v>0.25</v>
      </c>
      <c r="C7" s="1">
        <v>0.25</v>
      </c>
      <c r="D7" s="1">
        <v>0.25</v>
      </c>
      <c r="E7" s="1">
        <v>0.25</v>
      </c>
      <c r="F7" s="1">
        <v>0.25</v>
      </c>
      <c r="G7" s="1">
        <v>0.25</v>
      </c>
      <c r="H7" s="1">
        <v>0.25</v>
      </c>
      <c r="I7" s="1">
        <v>0.25</v>
      </c>
    </row>
    <row r="8" spans="1:9" ht="12.75">
      <c r="A8" t="s">
        <v>10</v>
      </c>
      <c r="B8" s="1">
        <f aca="true" t="shared" si="0" ref="B8:I8">B5*B6*B7</f>
        <v>21900</v>
      </c>
      <c r="C8" s="1">
        <f t="shared" si="0"/>
        <v>4380</v>
      </c>
      <c r="D8" s="1">
        <f t="shared" si="0"/>
        <v>2628</v>
      </c>
      <c r="E8" s="1">
        <f t="shared" si="0"/>
        <v>4380</v>
      </c>
      <c r="F8" s="1">
        <f t="shared" si="0"/>
        <v>6570</v>
      </c>
      <c r="G8" s="1">
        <f t="shared" si="0"/>
        <v>8760</v>
      </c>
      <c r="H8" s="1">
        <f t="shared" si="0"/>
        <v>2190</v>
      </c>
      <c r="I8" s="1">
        <f t="shared" si="0"/>
        <v>21900</v>
      </c>
    </row>
    <row r="10" spans="1:9" ht="12.75">
      <c r="A10" t="s">
        <v>11</v>
      </c>
      <c r="B10" s="3">
        <v>0.3</v>
      </c>
      <c r="C10" s="3">
        <v>0.3</v>
      </c>
      <c r="D10" s="3">
        <v>0.3</v>
      </c>
      <c r="E10" s="3">
        <v>0.3</v>
      </c>
      <c r="F10" s="3">
        <v>0.3</v>
      </c>
      <c r="G10" s="3">
        <v>0.3</v>
      </c>
      <c r="H10" s="3">
        <v>0.3</v>
      </c>
      <c r="I10" s="3">
        <v>0.3</v>
      </c>
    </row>
    <row r="11" spans="1:9" ht="12.75">
      <c r="A11" t="s">
        <v>12</v>
      </c>
      <c r="B11" s="2">
        <f aca="true" t="shared" si="1" ref="B11:I11">B10*B3</f>
        <v>17859</v>
      </c>
      <c r="C11" s="2">
        <f t="shared" si="1"/>
        <v>6002.4</v>
      </c>
      <c r="D11" s="2">
        <f t="shared" si="1"/>
        <v>2015.6999999999998</v>
      </c>
      <c r="E11" s="2">
        <f t="shared" si="1"/>
        <v>4206</v>
      </c>
      <c r="F11" s="2">
        <f t="shared" si="1"/>
        <v>4988.7</v>
      </c>
      <c r="G11" s="2">
        <f t="shared" si="1"/>
        <v>6651.3</v>
      </c>
      <c r="H11" s="2">
        <f t="shared" si="1"/>
        <v>1662.6</v>
      </c>
      <c r="I11" s="2">
        <f t="shared" si="1"/>
        <v>13244.699999999999</v>
      </c>
    </row>
    <row r="12" spans="1:9" ht="12.75">
      <c r="A12" t="s">
        <v>13</v>
      </c>
      <c r="B12" s="2">
        <v>0.12</v>
      </c>
      <c r="C12" s="2">
        <v>0.12</v>
      </c>
      <c r="D12" s="2">
        <v>0.12</v>
      </c>
      <c r="E12" s="2">
        <v>0.12</v>
      </c>
      <c r="F12" s="2">
        <v>0.12</v>
      </c>
      <c r="G12" s="2">
        <v>0.12</v>
      </c>
      <c r="H12" s="2">
        <v>0.12</v>
      </c>
      <c r="I12" s="2">
        <v>0.12</v>
      </c>
    </row>
    <row r="13" spans="1:9" ht="12.75">
      <c r="A13" t="s">
        <v>14</v>
      </c>
      <c r="B13" s="2">
        <f aca="true" t="shared" si="2" ref="B13:I13">B12*B8</f>
        <v>2628</v>
      </c>
      <c r="C13" s="2">
        <f t="shared" si="2"/>
        <v>525.6</v>
      </c>
      <c r="D13" s="2">
        <f t="shared" si="2"/>
        <v>315.36</v>
      </c>
      <c r="E13" s="2">
        <f t="shared" si="2"/>
        <v>525.6</v>
      </c>
      <c r="F13" s="2">
        <f t="shared" si="2"/>
        <v>788.4</v>
      </c>
      <c r="G13" s="2">
        <f t="shared" si="2"/>
        <v>1051.2</v>
      </c>
      <c r="H13" s="2">
        <f t="shared" si="2"/>
        <v>262.8</v>
      </c>
      <c r="I13" s="2">
        <f t="shared" si="2"/>
        <v>2628</v>
      </c>
    </row>
    <row r="14" spans="1:9" ht="12.75">
      <c r="A14" t="s">
        <v>15</v>
      </c>
      <c r="B14" s="1">
        <v>9.5</v>
      </c>
      <c r="C14" s="1">
        <v>9.5</v>
      </c>
      <c r="D14" s="1">
        <v>9.5</v>
      </c>
      <c r="E14" s="1">
        <v>9.5</v>
      </c>
      <c r="F14" s="1">
        <v>9.5</v>
      </c>
      <c r="G14" s="1">
        <v>9.5</v>
      </c>
      <c r="H14" s="1">
        <v>9.5</v>
      </c>
      <c r="I14" s="1">
        <v>9.5</v>
      </c>
    </row>
    <row r="15" spans="1:9" ht="12.75">
      <c r="A15" t="s">
        <v>16</v>
      </c>
      <c r="B15" s="2">
        <f aca="true" t="shared" si="3" ref="B15:I15">B13*B14</f>
        <v>24966</v>
      </c>
      <c r="C15" s="2">
        <f t="shared" si="3"/>
        <v>4993.2</v>
      </c>
      <c r="D15" s="2">
        <f t="shared" si="3"/>
        <v>2995.92</v>
      </c>
      <c r="E15" s="2">
        <f t="shared" si="3"/>
        <v>4993.2</v>
      </c>
      <c r="F15" s="2">
        <f t="shared" si="3"/>
        <v>7489.8</v>
      </c>
      <c r="G15" s="2">
        <f t="shared" si="3"/>
        <v>9986.4</v>
      </c>
      <c r="H15" s="2">
        <f t="shared" si="3"/>
        <v>2496.6</v>
      </c>
      <c r="I15" s="2">
        <f t="shared" si="3"/>
        <v>24966</v>
      </c>
    </row>
    <row r="16" spans="1:9" ht="12.75">
      <c r="A16" t="s">
        <v>17</v>
      </c>
      <c r="B16" s="1">
        <v>9400</v>
      </c>
      <c r="C16" s="1">
        <f aca="true" t="shared" si="4" ref="C16:I16">IF(C8&lt;9400,C8,9400)</f>
        <v>4380</v>
      </c>
      <c r="D16" s="1">
        <f t="shared" si="4"/>
        <v>2628</v>
      </c>
      <c r="E16" s="1">
        <f t="shared" si="4"/>
        <v>4380</v>
      </c>
      <c r="F16" s="1">
        <f t="shared" si="4"/>
        <v>6570</v>
      </c>
      <c r="G16" s="1">
        <f t="shared" si="4"/>
        <v>8760</v>
      </c>
      <c r="H16" s="1">
        <f t="shared" si="4"/>
        <v>2190</v>
      </c>
      <c r="I16" s="1">
        <f t="shared" si="4"/>
        <v>9400</v>
      </c>
    </row>
    <row r="17" spans="1:9" ht="12.75">
      <c r="A17" t="s">
        <v>18</v>
      </c>
      <c r="B17" s="4">
        <v>0.0665</v>
      </c>
      <c r="C17" s="4">
        <v>0.0665</v>
      </c>
      <c r="D17" s="4">
        <v>0.0665</v>
      </c>
      <c r="E17" s="4">
        <v>0.0665</v>
      </c>
      <c r="F17" s="4">
        <v>0.0665</v>
      </c>
      <c r="G17" s="4">
        <v>0.0665</v>
      </c>
      <c r="H17" s="4">
        <v>0.0665</v>
      </c>
      <c r="I17" s="4">
        <v>0.0665</v>
      </c>
    </row>
    <row r="18" spans="1:9" ht="12.75">
      <c r="A18" t="s">
        <v>19</v>
      </c>
      <c r="B18" s="2">
        <f aca="true" t="shared" si="5" ref="B18:I18">B16*B17</f>
        <v>625.1</v>
      </c>
      <c r="C18" s="2">
        <f t="shared" si="5"/>
        <v>291.27000000000004</v>
      </c>
      <c r="D18" s="2">
        <f t="shared" si="5"/>
        <v>174.762</v>
      </c>
      <c r="E18" s="2">
        <f t="shared" si="5"/>
        <v>291.27000000000004</v>
      </c>
      <c r="F18" s="2">
        <f t="shared" si="5"/>
        <v>436.90500000000003</v>
      </c>
      <c r="G18" s="2">
        <f t="shared" si="5"/>
        <v>582.5400000000001</v>
      </c>
      <c r="H18" s="2">
        <f t="shared" si="5"/>
        <v>145.63500000000002</v>
      </c>
      <c r="I18" s="2">
        <f t="shared" si="5"/>
        <v>625.1</v>
      </c>
    </row>
    <row r="19" spans="1:9" ht="12.75">
      <c r="A19" t="s">
        <v>20</v>
      </c>
      <c r="B19" s="2">
        <f aca="true" t="shared" si="6" ref="B19:I19">B14*B18</f>
        <v>5938.45</v>
      </c>
      <c r="C19" s="2">
        <f t="shared" si="6"/>
        <v>2767.0650000000005</v>
      </c>
      <c r="D19" s="2">
        <f t="shared" si="6"/>
        <v>1660.239</v>
      </c>
      <c r="E19" s="2">
        <f t="shared" si="6"/>
        <v>2767.0650000000005</v>
      </c>
      <c r="F19" s="2">
        <f t="shared" si="6"/>
        <v>4150.5975</v>
      </c>
      <c r="G19" s="2">
        <f t="shared" si="6"/>
        <v>5534.130000000001</v>
      </c>
      <c r="H19" s="2">
        <f t="shared" si="6"/>
        <v>1383.5325000000003</v>
      </c>
      <c r="I19" s="2">
        <f t="shared" si="6"/>
        <v>5938.45</v>
      </c>
    </row>
    <row r="20" spans="1:9" ht="12.75">
      <c r="A20" t="s">
        <v>21</v>
      </c>
      <c r="B20" s="2">
        <f aca="true" t="shared" si="7" ref="B20:I20">B11+B15+B19</f>
        <v>48763.45</v>
      </c>
      <c r="C20" s="2">
        <f t="shared" si="7"/>
        <v>13762.664999999999</v>
      </c>
      <c r="D20" s="2">
        <f t="shared" si="7"/>
        <v>6671.859</v>
      </c>
      <c r="E20" s="2">
        <f t="shared" si="7"/>
        <v>11966.265000000001</v>
      </c>
      <c r="F20" s="2">
        <f t="shared" si="7"/>
        <v>16629.0975</v>
      </c>
      <c r="G20" s="2">
        <f t="shared" si="7"/>
        <v>22171.83</v>
      </c>
      <c r="H20" s="2">
        <f t="shared" si="7"/>
        <v>5542.7325</v>
      </c>
      <c r="I20" s="2">
        <f t="shared" si="7"/>
        <v>44149.149999999994</v>
      </c>
    </row>
    <row r="22" spans="1:9" ht="12.75">
      <c r="A22" t="s">
        <v>28</v>
      </c>
      <c r="F22" s="5">
        <f>F3/F5</f>
        <v>5543</v>
      </c>
      <c r="G22" s="5">
        <f>G3/G5</f>
        <v>5542.75</v>
      </c>
      <c r="H22" s="5">
        <f>H3/H5</f>
        <v>5542</v>
      </c>
      <c r="I22" s="5">
        <f>I3/I5</f>
        <v>4414.9</v>
      </c>
    </row>
    <row r="25" ht="12.75">
      <c r="A25" s="6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 Gonyeau 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Gonyeau</dc:creator>
  <cp:keywords/>
  <dc:description/>
  <cp:lastModifiedBy>JA Gonyeau</cp:lastModifiedBy>
  <dcterms:created xsi:type="dcterms:W3CDTF">2010-12-06T23:26:57Z</dcterms:created>
  <dcterms:modified xsi:type="dcterms:W3CDTF">2010-12-16T17:44:29Z</dcterms:modified>
  <cp:category/>
  <cp:version/>
  <cp:contentType/>
  <cp:contentStatus/>
</cp:coreProperties>
</file>